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00" windowWidth="28830" windowHeight="12840" tabRatio="363" activeTab="1"/>
  </bookViews>
  <sheets>
    <sheet name="расходы" sheetId="1" r:id="rId1"/>
    <sheet name="поступления" sheetId="2" r:id="rId2"/>
  </sheets>
  <definedNames>
    <definedName name="_xlnm.Print_Area" localSheetId="1">'поступления'!$E$1:$I$187</definedName>
    <definedName name="_xlnm.Print_Area" localSheetId="0">'расходы'!$B$1:$E$30</definedName>
  </definedNames>
  <calcPr fullCalcOnLoad="1" refMode="R1C1"/>
</workbook>
</file>

<file path=xl/sharedStrings.xml><?xml version="1.0" encoding="utf-8"?>
<sst xmlns="http://schemas.openxmlformats.org/spreadsheetml/2006/main" count="557" uniqueCount="160">
  <si>
    <t>Итого</t>
  </si>
  <si>
    <t>Улучшение условий проживания</t>
  </si>
  <si>
    <t>Медикаменты</t>
  </si>
  <si>
    <t>Реабилитация</t>
  </si>
  <si>
    <t>Обратившийся</t>
  </si>
  <si>
    <t>Фактически оказанная сумма помощи</t>
  </si>
  <si>
    <t xml:space="preserve">Программа "Дети как дети" - помощь детям с ограниченными возможностями здоровья </t>
  </si>
  <si>
    <t>Программа "Точка опоры" - помощь социально-незащищенным гражданам и ветеранам</t>
  </si>
  <si>
    <t>Программа "Я - Мама" - помощь многодетным и неполным семьям</t>
  </si>
  <si>
    <t>Медицинское оборудование</t>
  </si>
  <si>
    <t>Дата</t>
  </si>
  <si>
    <t>Плательщик</t>
  </si>
  <si>
    <t>Цель пожертвования</t>
  </si>
  <si>
    <t>Сумма</t>
  </si>
  <si>
    <t>1. Добровольные пожертвования от юридических и физических лиц:</t>
  </si>
  <si>
    <t>Ежемесячный взнос</t>
  </si>
  <si>
    <t>Нанофарм</t>
  </si>
  <si>
    <t>Фармацевт</t>
  </si>
  <si>
    <t>Социальная Аптека 1</t>
  </si>
  <si>
    <t>Биньковская Г.С. (ИП)</t>
  </si>
  <si>
    <t>Фармактив</t>
  </si>
  <si>
    <t>Прибылов П.П.</t>
  </si>
  <si>
    <t>2. Добровольные пожертвования от сбора средств:</t>
  </si>
  <si>
    <t>Благотворительные взносы пользователей Сбербанка</t>
  </si>
  <si>
    <t>Пролетарская Ирина</t>
  </si>
  <si>
    <t>Демашов Андрей</t>
  </si>
  <si>
    <t>Васильева Юлия</t>
  </si>
  <si>
    <t>Рыжков Дмитрий</t>
  </si>
  <si>
    <t>Строкань Анна</t>
  </si>
  <si>
    <t>Аверина Татьяна</t>
  </si>
  <si>
    <t>Вероника Вероника</t>
  </si>
  <si>
    <t>Тачигин Дмитрий</t>
  </si>
  <si>
    <t>Волченков Дмитрий</t>
  </si>
  <si>
    <t>Гончаров Александр</t>
  </si>
  <si>
    <t>Коваленко Екатерина</t>
  </si>
  <si>
    <t>Перелыгина Людмила</t>
  </si>
  <si>
    <t>Щербинина Елена</t>
  </si>
  <si>
    <t>Лобов Виталий</t>
  </si>
  <si>
    <t>Юшенкова Ольга</t>
  </si>
  <si>
    <t>Щ С</t>
  </si>
  <si>
    <t>Владимирова Юлия</t>
  </si>
  <si>
    <t>Самохина Оксана</t>
  </si>
  <si>
    <t>Никифорова Ольга</t>
  </si>
  <si>
    <t>Р Н</t>
  </si>
  <si>
    <t>Сикорская Евгения</t>
  </si>
  <si>
    <t>Волкова Наталья</t>
  </si>
  <si>
    <t>Асташевская Анастасия</t>
  </si>
  <si>
    <t>Ш. Е.</t>
  </si>
  <si>
    <t>Шурмелёва Полина Александровна</t>
  </si>
  <si>
    <t>Вокин Дима</t>
  </si>
  <si>
    <t>Краснов Валерий</t>
  </si>
  <si>
    <t>Ачкасова Алла</t>
  </si>
  <si>
    <t>Сумарокова Влада</t>
  </si>
  <si>
    <t>Котов Олег</t>
  </si>
  <si>
    <t>Пожертования в ящики-копилки</t>
  </si>
  <si>
    <t>Добровольный взнос от неизвестного</t>
  </si>
  <si>
    <t>Итого:</t>
  </si>
  <si>
    <t>CLOUDPAYMENTS</t>
  </si>
  <si>
    <t>Деба Евгений</t>
  </si>
  <si>
    <t>Набокова Ирина</t>
  </si>
  <si>
    <t>Мозго Игорь</t>
  </si>
  <si>
    <t>ОртоПрофит</t>
  </si>
  <si>
    <t>Уставная деятельность</t>
  </si>
  <si>
    <t>Рябцев Николай</t>
  </si>
  <si>
    <t>Богачева Анна</t>
  </si>
  <si>
    <t>Кирилюк А.в.</t>
  </si>
  <si>
    <t>Муравский Юрий</t>
  </si>
  <si>
    <t>Карасёв Юрий</t>
  </si>
  <si>
    <t xml:space="preserve">Соцактив </t>
  </si>
  <si>
    <t>Социальная Аптека Ростов</t>
  </si>
  <si>
    <t>Ростоборонпроект</t>
  </si>
  <si>
    <t>Ширин Владимир</t>
  </si>
  <si>
    <t>Адресный взнос</t>
  </si>
  <si>
    <t xml:space="preserve">Обследования и анализы </t>
  </si>
  <si>
    <t>Предметы первой необходимости</t>
  </si>
  <si>
    <t>Количество обращений</t>
  </si>
  <si>
    <t>Программа "Территория чуда" - помощь детям-сиротам и детям из трудных семей, реализация совместных социально-оринтированных проектов</t>
  </si>
  <si>
    <t>Могу сам - проект по абилитации детей с ограниченными возможностями здоровья</t>
  </si>
  <si>
    <t>Своими руками - инклюзивные мастерские</t>
  </si>
  <si>
    <t>Административные расходы</t>
  </si>
  <si>
    <t xml:space="preserve">Отчет о расходовании денежных средств в ноябре-декабре 2022 г. </t>
  </si>
  <si>
    <t>Отчет о поступлении средств в ноябре-декабре 2022 года</t>
  </si>
  <si>
    <t>Проезд к месту лечения и реабилитации и проживание</t>
  </si>
  <si>
    <t>Совместные проекты</t>
  </si>
  <si>
    <t xml:space="preserve">Стипендия </t>
  </si>
  <si>
    <t xml:space="preserve">Расходы на реализацию проектов при поддержке грантов и субсидий </t>
  </si>
  <si>
    <t>12.12.2022</t>
  </si>
  <si>
    <t>09.12.2022</t>
  </si>
  <si>
    <t>06.12.2022</t>
  </si>
  <si>
    <t>Северное ДЭЗ</t>
  </si>
  <si>
    <t>19.12.2022</t>
  </si>
  <si>
    <t>БФ "Помощь рядом"</t>
  </si>
  <si>
    <t>27.12.2022</t>
  </si>
  <si>
    <t>Кравцова К.А.(ИП)</t>
  </si>
  <si>
    <t>28.12.2022</t>
  </si>
  <si>
    <t>26.12.2022</t>
  </si>
  <si>
    <t>09.11.2022</t>
  </si>
  <si>
    <t>03.11.2022</t>
  </si>
  <si>
    <t>07.11.2022</t>
  </si>
  <si>
    <t xml:space="preserve">Юг Фарма Плюс </t>
  </si>
  <si>
    <t>18.11.2022</t>
  </si>
  <si>
    <t>05.12.2022</t>
  </si>
  <si>
    <t>07.12.2022</t>
  </si>
  <si>
    <t>01.11.2022</t>
  </si>
  <si>
    <t>28.11.2022</t>
  </si>
  <si>
    <t xml:space="preserve">АНО «Атлас НКО» </t>
  </si>
  <si>
    <t>23.12.2022</t>
  </si>
  <si>
    <t>Подъячев Евгений</t>
  </si>
  <si>
    <t>02.12.2022</t>
  </si>
  <si>
    <t>01.12.2022</t>
  </si>
  <si>
    <t>Меликова Надежда</t>
  </si>
  <si>
    <t>22.11.2022</t>
  </si>
  <si>
    <t>23.11.2022</t>
  </si>
  <si>
    <t>25.11.2022</t>
  </si>
  <si>
    <t>Желаннов-Куликов Геннадий</t>
  </si>
  <si>
    <t>29.11.2022</t>
  </si>
  <si>
    <t>30.11.2022</t>
  </si>
  <si>
    <t>10.11.2022</t>
  </si>
  <si>
    <t>11.11.2022</t>
  </si>
  <si>
    <t>14.11.2022</t>
  </si>
  <si>
    <t>Курносов Юрий</t>
  </si>
  <si>
    <t>Никитина Анна</t>
  </si>
  <si>
    <t>15.11.2022</t>
  </si>
  <si>
    <t>16.11.2022</t>
  </si>
  <si>
    <t>08.11.2022</t>
  </si>
  <si>
    <t>Епишкина Татьяна</t>
  </si>
  <si>
    <t>21.11.2022</t>
  </si>
  <si>
    <t>21.12.2022</t>
  </si>
  <si>
    <t>14.12.2022</t>
  </si>
  <si>
    <t>30.12.2022</t>
  </si>
  <si>
    <t>15.12.2022</t>
  </si>
  <si>
    <t>16.12.2022</t>
  </si>
  <si>
    <t>Зуева Татьяна</t>
  </si>
  <si>
    <t>08.12.2022</t>
  </si>
  <si>
    <t>13.12.2022</t>
  </si>
  <si>
    <t>Акт вскрытия ящиков для частных пожертвований №212 от 15.12.2022 г.</t>
  </si>
  <si>
    <t>01.11.2022-31.12.2022</t>
  </si>
  <si>
    <t>Добро Меил Ру</t>
  </si>
  <si>
    <t xml:space="preserve">Сбер Вместе </t>
  </si>
  <si>
    <t>БФ "Вклад в будущее"</t>
  </si>
  <si>
    <t>БФ "Нужна помощь"</t>
  </si>
  <si>
    <t xml:space="preserve">БФ "Нужна помощь" </t>
  </si>
  <si>
    <t>Адресные сборы на сайте фонда и уставная деятельность</t>
  </si>
  <si>
    <t>Акт вскрытия ящиков для частных пожертвований №200 от 07.11.2022 г.</t>
  </si>
  <si>
    <t>Акт вскрытия ящиков для частных пожертвований №202 от 30.11.2022 г.</t>
  </si>
  <si>
    <t>Акт вскрытия ящиков для частных пожертвований №203 от 08.12.2022 г.</t>
  </si>
  <si>
    <t>Акт вскрытия ящиков для частных пожертвований №204 от 09.12.2022 г.</t>
  </si>
  <si>
    <t>Акт вскрытия ящиков для частных пожертвований №3 от 27.12.2022 г.</t>
  </si>
  <si>
    <t>Акт вскрытия ящиков для частных пожертвований №107 от 30.12.2022 г.</t>
  </si>
  <si>
    <t>31.12.2022</t>
  </si>
  <si>
    <t>Акт вскрытия ящиков для частных пожертвований №108 от 31.12.2022 г.</t>
  </si>
  <si>
    <t>Ярмарка "Своими руками"</t>
  </si>
  <si>
    <t>Сенсоринка - немедицинская реабилитация для детей с ОВЗ</t>
  </si>
  <si>
    <t xml:space="preserve">Мастерские  "Своими руками" </t>
  </si>
  <si>
    <t>Чижик Елена Анатольевна</t>
  </si>
  <si>
    <t>ПОПОВА МАРИНА ВЛАДИМИРОВНА</t>
  </si>
  <si>
    <t>ЖИГАЛОВА ДИНА СЕРГЕЕВНА</t>
  </si>
  <si>
    <t>01.11.2022 - 31.12.2022</t>
  </si>
  <si>
    <t xml:space="preserve">Уставная деятельность  </t>
  </si>
  <si>
    <t xml:space="preserve">Родион Пеньков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</si>
</sst>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\ &quot;₽&quot;"/>
    <numFmt numFmtId="179" formatCode="#,##0.00\ _₽"/>
    <numFmt numFmtId="180" formatCode="#,##0.00\ &quot;₽&quot;"/>
    <numFmt numFmtId="181" formatCode="#,##0\ _₽"/>
    <numFmt numFmtId="182" formatCode="[$-FC19]d\ mmmm\ yyyy\ &quot;г.&quot;"/>
  </numFmts>
  <fonts count="46">
    <font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0"/>
      <name val="Times"/>
      <family val="1"/>
    </font>
    <font>
      <sz val="10"/>
      <name val="Times"/>
      <family val="1"/>
    </font>
    <font>
      <b/>
      <sz val="14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F9F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dotted">
        <color theme="0" tint="-0.3499799966812134"/>
      </left>
      <right style="dotted">
        <color theme="0" tint="-0.3499799966812134"/>
      </right>
      <top style="dotted">
        <color theme="0" tint="-0.3499799966812134"/>
      </top>
      <bottom style="dotted">
        <color theme="0" tint="-0.3499799966812134"/>
      </bottom>
    </border>
    <border>
      <left style="dotted">
        <color theme="0" tint="-0.3499799966812134"/>
      </left>
      <right>
        <color indexed="63"/>
      </right>
      <top style="dotted">
        <color theme="0" tint="-0.3499799966812134"/>
      </top>
      <bottom style="dotted">
        <color theme="0" tint="-0.3499799966812134"/>
      </bottom>
    </border>
    <border>
      <left>
        <color indexed="63"/>
      </left>
      <right style="dotted">
        <color theme="0" tint="-0.3499799966812134"/>
      </right>
      <top style="dotted">
        <color theme="0" tint="-0.3499799966812134"/>
      </top>
      <bottom style="dotted">
        <color theme="0" tint="-0.3499799966812134"/>
      </bottom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79" fontId="6" fillId="0" borderId="0" xfId="0" applyNumberFormat="1" applyFont="1" applyAlignment="1">
      <alignment horizontal="center" vertical="center" wrapText="1"/>
    </xf>
    <xf numFmtId="179" fontId="1" fillId="0" borderId="0" xfId="0" applyNumberFormat="1" applyFont="1" applyAlignment="1">
      <alignment horizontal="center" vertical="center"/>
    </xf>
    <xf numFmtId="0" fontId="2" fillId="12" borderId="10" xfId="0" applyFont="1" applyFill="1" applyBorder="1" applyAlignment="1">
      <alignment horizontal="center" vertical="center" wrapText="1"/>
    </xf>
    <xf numFmtId="179" fontId="2" fillId="12" borderId="10" xfId="0" applyNumberFormat="1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179" fontId="2" fillId="6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79" fontId="3" fillId="33" borderId="10" xfId="0" applyNumberFormat="1" applyFont="1" applyFill="1" applyBorder="1" applyAlignment="1">
      <alignment horizontal="center" vertical="center" wrapText="1"/>
    </xf>
    <xf numFmtId="179" fontId="3" fillId="33" borderId="10" xfId="0" applyNumberFormat="1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10" borderId="11" xfId="0" applyFont="1" applyFill="1" applyBorder="1" applyAlignment="1">
      <alignment horizontal="center" vertical="center" wrapText="1"/>
    </xf>
    <xf numFmtId="179" fontId="2" fillId="10" borderId="11" xfId="0" applyNumberFormat="1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179" fontId="3" fillId="4" borderId="11" xfId="0" applyNumberFormat="1" applyFont="1" applyFill="1" applyBorder="1" applyAlignment="1">
      <alignment horizontal="center" vertical="center"/>
    </xf>
    <xf numFmtId="0" fontId="2" fillId="11" borderId="11" xfId="0" applyFont="1" applyFill="1" applyBorder="1" applyAlignment="1">
      <alignment horizontal="center" vertical="center" wrapText="1"/>
    </xf>
    <xf numFmtId="179" fontId="2" fillId="11" borderId="11" xfId="0" applyNumberFormat="1" applyFont="1" applyFill="1" applyBorder="1" applyAlignment="1">
      <alignment horizontal="center" vertical="center"/>
    </xf>
    <xf numFmtId="0" fontId="2" fillId="10" borderId="12" xfId="0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34" borderId="14" xfId="0" applyNumberFormat="1" applyFont="1" applyFill="1" applyBorder="1" applyAlignment="1">
      <alignment horizontal="center" vertical="center" wrapText="1"/>
    </xf>
    <xf numFmtId="179" fontId="5" fillId="34" borderId="14" xfId="0" applyNumberFormat="1" applyFont="1" applyFill="1" applyBorder="1" applyAlignment="1">
      <alignment horizontal="center" vertical="center" wrapText="1"/>
    </xf>
    <xf numFmtId="179" fontId="5" fillId="35" borderId="14" xfId="0" applyNumberFormat="1" applyFont="1" applyFill="1" applyBorder="1" applyAlignment="1">
      <alignment horizontal="center" vertical="center" wrapText="1"/>
    </xf>
    <xf numFmtId="179" fontId="6" fillId="36" borderId="14" xfId="0" applyNumberFormat="1" applyFont="1" applyFill="1" applyBorder="1" applyAlignment="1">
      <alignment horizontal="center" vertical="center" wrapText="1"/>
    </xf>
    <xf numFmtId="14" fontId="6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14" fontId="0" fillId="0" borderId="14" xfId="0" applyNumberFormat="1" applyFont="1" applyBorder="1" applyAlignment="1">
      <alignment horizontal="center" vertical="center" wrapText="1"/>
    </xf>
    <xf numFmtId="179" fontId="0" fillId="0" borderId="14" xfId="0" applyNumberFormat="1" applyBorder="1" applyAlignment="1">
      <alignment horizontal="center" vertical="center" wrapText="1"/>
    </xf>
    <xf numFmtId="179" fontId="0" fillId="37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37" borderId="0" xfId="0" applyFont="1" applyFill="1" applyAlignment="1">
      <alignment/>
    </xf>
    <xf numFmtId="0" fontId="3" fillId="37" borderId="11" xfId="0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179" fontId="3" fillId="37" borderId="11" xfId="0" applyNumberFormat="1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/>
    </xf>
    <xf numFmtId="0" fontId="6" fillId="36" borderId="14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35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9" fontId="6" fillId="37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0"/>
  <sheetViews>
    <sheetView view="pageBreakPreview" zoomScale="175" zoomScaleSheetLayoutView="175" zoomScalePageLayoutView="0" workbookViewId="0" topLeftCell="B19">
      <selection activeCell="G39" sqref="G39"/>
    </sheetView>
  </sheetViews>
  <sheetFormatPr defaultColWidth="9.33203125" defaultRowHeight="11.25"/>
  <cols>
    <col min="1" max="1" width="58" style="1" customWidth="1"/>
    <col min="2" max="2" width="4.16015625" style="3" customWidth="1"/>
    <col min="3" max="3" width="65.16015625" style="3" customWidth="1"/>
    <col min="4" max="4" width="17.5" style="3" customWidth="1"/>
    <col min="5" max="5" width="25.16015625" style="6" bestFit="1" customWidth="1"/>
    <col min="6" max="6" width="9.33203125" style="0" customWidth="1"/>
    <col min="17" max="16384" width="9.33203125" style="1" customWidth="1"/>
  </cols>
  <sheetData>
    <row r="1" spans="2:5" ht="18.75">
      <c r="B1" s="46" t="s">
        <v>80</v>
      </c>
      <c r="C1" s="46"/>
      <c r="D1" s="46"/>
      <c r="E1" s="46"/>
    </row>
    <row r="2" spans="2:5" ht="25.5">
      <c r="B2" s="7"/>
      <c r="C2" s="7" t="s">
        <v>4</v>
      </c>
      <c r="D2" s="7" t="s">
        <v>75</v>
      </c>
      <c r="E2" s="8" t="s">
        <v>5</v>
      </c>
    </row>
    <row r="3" spans="2:5" ht="25.5">
      <c r="B3" s="9">
        <v>1</v>
      </c>
      <c r="C3" s="10" t="s">
        <v>6</v>
      </c>
      <c r="D3" s="10">
        <f>SUM(D4:D9)</f>
        <v>57</v>
      </c>
      <c r="E3" s="11">
        <f>SUM(E4,E5,E6,E8,E9,E7)</f>
        <v>3953897</v>
      </c>
    </row>
    <row r="4" spans="2:5" ht="11.25">
      <c r="B4" s="12"/>
      <c r="C4" s="13" t="s">
        <v>2</v>
      </c>
      <c r="D4" s="13">
        <v>4</v>
      </c>
      <c r="E4" s="14">
        <v>95078</v>
      </c>
    </row>
    <row r="5" spans="2:5" ht="11.25">
      <c r="B5" s="12"/>
      <c r="C5" s="13" t="s">
        <v>73</v>
      </c>
      <c r="D5" s="13">
        <v>1</v>
      </c>
      <c r="E5" s="14">
        <v>45000</v>
      </c>
    </row>
    <row r="6" spans="2:5" ht="11.25">
      <c r="B6" s="12"/>
      <c r="C6" s="13" t="s">
        <v>74</v>
      </c>
      <c r="D6" s="13">
        <v>1</v>
      </c>
      <c r="E6" s="14">
        <v>24399</v>
      </c>
    </row>
    <row r="7" spans="2:5" ht="11.25">
      <c r="B7" s="13"/>
      <c r="C7" s="13" t="s">
        <v>82</v>
      </c>
      <c r="D7" s="13">
        <v>2</v>
      </c>
      <c r="E7" s="14">
        <v>61580</v>
      </c>
    </row>
    <row r="8" spans="2:5" ht="11.25">
      <c r="B8" s="12"/>
      <c r="C8" s="13" t="s">
        <v>3</v>
      </c>
      <c r="D8" s="13">
        <v>48</v>
      </c>
      <c r="E8" s="14">
        <v>3284840</v>
      </c>
    </row>
    <row r="9" spans="2:16" s="2" customFormat="1" ht="11.25">
      <c r="B9" s="12"/>
      <c r="C9" s="13" t="s">
        <v>9</v>
      </c>
      <c r="D9" s="13">
        <v>1</v>
      </c>
      <c r="E9" s="14">
        <v>443000</v>
      </c>
      <c r="F9"/>
      <c r="G9"/>
      <c r="H9"/>
      <c r="I9"/>
      <c r="J9"/>
      <c r="K9"/>
      <c r="L9"/>
      <c r="M9"/>
      <c r="N9"/>
      <c r="O9"/>
      <c r="P9"/>
    </row>
    <row r="10" spans="2:5" ht="25.5">
      <c r="B10" s="9">
        <v>2</v>
      </c>
      <c r="C10" s="10" t="s">
        <v>7</v>
      </c>
      <c r="D10" s="10">
        <f>SUM(D11:D14)</f>
        <v>42</v>
      </c>
      <c r="E10" s="11">
        <f>SUM(E11,E14,E12,E13)</f>
        <v>1013254.64</v>
      </c>
    </row>
    <row r="11" spans="2:5" ht="11.25">
      <c r="B11" s="12"/>
      <c r="C11" s="13" t="s">
        <v>1</v>
      </c>
      <c r="D11" s="13">
        <v>18</v>
      </c>
      <c r="E11" s="15">
        <v>527150</v>
      </c>
    </row>
    <row r="12" spans="2:5" ht="11.25">
      <c r="B12" s="12"/>
      <c r="C12" s="13" t="s">
        <v>2</v>
      </c>
      <c r="D12" s="13">
        <v>20</v>
      </c>
      <c r="E12" s="15">
        <v>339462.8</v>
      </c>
    </row>
    <row r="13" spans="2:5" ht="11.25" customHeight="1">
      <c r="B13" s="12"/>
      <c r="C13" s="13" t="s">
        <v>73</v>
      </c>
      <c r="D13" s="13">
        <v>3</v>
      </c>
      <c r="E13" s="15">
        <v>38341.84</v>
      </c>
    </row>
    <row r="14" spans="2:5" ht="11.25">
      <c r="B14" s="12"/>
      <c r="C14" s="13" t="s">
        <v>74</v>
      </c>
      <c r="D14" s="13">
        <v>1</v>
      </c>
      <c r="E14" s="15">
        <v>108300</v>
      </c>
    </row>
    <row r="15" spans="2:5" ht="38.25">
      <c r="B15" s="9">
        <v>3</v>
      </c>
      <c r="C15" s="10" t="s">
        <v>76</v>
      </c>
      <c r="D15" s="10">
        <f>SUM(D16:D19)</f>
        <v>58</v>
      </c>
      <c r="E15" s="11">
        <f>SUM(E16,E17,E18,E19)</f>
        <v>1502339.24</v>
      </c>
    </row>
    <row r="16" spans="2:5" ht="11.25">
      <c r="B16" s="12"/>
      <c r="C16" s="13" t="s">
        <v>2</v>
      </c>
      <c r="D16" s="13">
        <v>1</v>
      </c>
      <c r="E16" s="15">
        <v>1941</v>
      </c>
    </row>
    <row r="17" spans="2:5" ht="11.25">
      <c r="B17" s="12"/>
      <c r="C17" s="13" t="s">
        <v>84</v>
      </c>
      <c r="D17" s="13">
        <v>55</v>
      </c>
      <c r="E17" s="15">
        <v>278000</v>
      </c>
    </row>
    <row r="18" spans="2:5" ht="11.25">
      <c r="B18" s="12"/>
      <c r="C18" s="13" t="s">
        <v>74</v>
      </c>
      <c r="D18" s="13">
        <v>1</v>
      </c>
      <c r="E18" s="15">
        <v>22398.24</v>
      </c>
    </row>
    <row r="19" spans="2:5" ht="38.25" customHeight="1">
      <c r="B19" s="12"/>
      <c r="C19" s="13" t="s">
        <v>83</v>
      </c>
      <c r="D19" s="13">
        <v>1</v>
      </c>
      <c r="E19" s="15">
        <v>1200000</v>
      </c>
    </row>
    <row r="20" spans="2:5" ht="25.5">
      <c r="B20" s="9">
        <v>4</v>
      </c>
      <c r="C20" s="10" t="s">
        <v>8</v>
      </c>
      <c r="D20" s="10">
        <f>SUM(D21:D22)</f>
        <v>8</v>
      </c>
      <c r="E20" s="11">
        <f>SUM(E21,E22,)</f>
        <v>113252</v>
      </c>
    </row>
    <row r="21" spans="2:5" ht="11.25">
      <c r="B21" s="12"/>
      <c r="C21" s="13" t="s">
        <v>2</v>
      </c>
      <c r="D21" s="13">
        <v>5</v>
      </c>
      <c r="E21" s="15">
        <v>61253</v>
      </c>
    </row>
    <row r="22" spans="2:5" ht="11.25">
      <c r="B22" s="12"/>
      <c r="C22" s="13" t="s">
        <v>1</v>
      </c>
      <c r="D22" s="13">
        <v>3</v>
      </c>
      <c r="E22" s="15">
        <v>51999</v>
      </c>
    </row>
    <row r="23" spans="2:5" ht="12.75">
      <c r="B23" s="47" t="s">
        <v>0</v>
      </c>
      <c r="C23" s="47"/>
      <c r="D23" s="16">
        <f>SUM(D3,D10,D15,D20)</f>
        <v>165</v>
      </c>
      <c r="E23" s="11">
        <f>SUM(E3,E10,E15,E20)</f>
        <v>6582742.88</v>
      </c>
    </row>
    <row r="25" spans="2:5" ht="25.5">
      <c r="B25" s="17"/>
      <c r="C25" s="23" t="s">
        <v>85</v>
      </c>
      <c r="D25" s="24"/>
      <c r="E25" s="18">
        <f>SUM(E26:E28)</f>
        <v>990921.57</v>
      </c>
    </row>
    <row r="26" spans="2:5" ht="21">
      <c r="B26" s="19"/>
      <c r="C26" s="25" t="s">
        <v>77</v>
      </c>
      <c r="D26" s="26"/>
      <c r="E26" s="20">
        <v>397404</v>
      </c>
    </row>
    <row r="27" spans="2:5" ht="11.25">
      <c r="B27" s="19"/>
      <c r="C27" s="25" t="s">
        <v>152</v>
      </c>
      <c r="D27" s="26"/>
      <c r="E27" s="20">
        <v>318447.97</v>
      </c>
    </row>
    <row r="28" spans="2:5" ht="11.25" customHeight="1">
      <c r="B28" s="19"/>
      <c r="C28" s="25" t="s">
        <v>78</v>
      </c>
      <c r="D28" s="26"/>
      <c r="E28" s="20">
        <v>275069.6</v>
      </c>
    </row>
    <row r="29" spans="2:16" s="40" customFormat="1" ht="11.25" customHeight="1">
      <c r="B29" s="41"/>
      <c r="C29" s="42"/>
      <c r="D29" s="43"/>
      <c r="E29" s="44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</row>
    <row r="30" spans="2:5" ht="12.75">
      <c r="B30" s="21"/>
      <c r="C30" s="21" t="s">
        <v>79</v>
      </c>
      <c r="D30" s="21"/>
      <c r="E30" s="22">
        <v>1172567.28</v>
      </c>
    </row>
  </sheetData>
  <sheetProtection/>
  <mergeCells count="2">
    <mergeCell ref="B1:E1"/>
    <mergeCell ref="B23:C23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1:K187"/>
  <sheetViews>
    <sheetView tabSelected="1" view="pageBreakPreview" zoomScale="115" zoomScaleSheetLayoutView="115" zoomScalePageLayoutView="0" workbookViewId="0" topLeftCell="B28">
      <selection activeCell="G42" sqref="G42"/>
    </sheetView>
  </sheetViews>
  <sheetFormatPr defaultColWidth="9.33203125" defaultRowHeight="11.25"/>
  <cols>
    <col min="1" max="3" width="9.16015625" style="4" customWidth="1"/>
    <col min="4" max="4" width="17.83203125" style="4" customWidth="1"/>
    <col min="5" max="5" width="9.33203125" style="4" hidden="1" customWidth="1"/>
    <col min="6" max="6" width="16.33203125" style="4" bestFit="1" customWidth="1"/>
    <col min="7" max="7" width="29.33203125" style="4" customWidth="1"/>
    <col min="8" max="8" width="42.5" style="4" customWidth="1"/>
    <col min="9" max="9" width="19.5" style="5" customWidth="1"/>
    <col min="10" max="10" width="9.33203125" style="4" customWidth="1"/>
    <col min="11" max="13" width="9.33203125" style="27" customWidth="1"/>
    <col min="14" max="16384" width="9.33203125" style="4" customWidth="1"/>
  </cols>
  <sheetData>
    <row r="1" spans="6:9" ht="18.75">
      <c r="F1" s="49" t="s">
        <v>81</v>
      </c>
      <c r="G1" s="49"/>
      <c r="H1" s="49"/>
      <c r="I1" s="49"/>
    </row>
    <row r="2" spans="6:9" ht="12.75">
      <c r="F2" s="28" t="s">
        <v>10</v>
      </c>
      <c r="G2" s="28" t="s">
        <v>11</v>
      </c>
      <c r="H2" s="28" t="s">
        <v>12</v>
      </c>
      <c r="I2" s="29" t="s">
        <v>13</v>
      </c>
    </row>
    <row r="3" spans="6:9" ht="12.75">
      <c r="F3" s="50" t="s">
        <v>14</v>
      </c>
      <c r="G3" s="50"/>
      <c r="H3" s="50"/>
      <c r="I3" s="30">
        <f>SUM(I4,I33,I36)</f>
        <v>8530000</v>
      </c>
    </row>
    <row r="4" spans="6:9" ht="12.75">
      <c r="F4" s="48" t="s">
        <v>15</v>
      </c>
      <c r="G4" s="48"/>
      <c r="H4" s="48"/>
      <c r="I4" s="31">
        <f>SUM(I5:I32)</f>
        <v>6990000</v>
      </c>
    </row>
    <row r="5" spans="6:9" ht="12.75">
      <c r="F5" s="35" t="s">
        <v>96</v>
      </c>
      <c r="G5" s="35" t="s">
        <v>19</v>
      </c>
      <c r="H5" s="35" t="s">
        <v>62</v>
      </c>
      <c r="I5" s="38">
        <v>110000</v>
      </c>
    </row>
    <row r="6" spans="6:9" ht="12.75">
      <c r="F6" s="35" t="s">
        <v>86</v>
      </c>
      <c r="G6" s="35" t="s">
        <v>19</v>
      </c>
      <c r="H6" s="35" t="s">
        <v>62</v>
      </c>
      <c r="I6" s="38">
        <v>110000</v>
      </c>
    </row>
    <row r="7" spans="6:9" ht="12.75">
      <c r="F7" s="35" t="s">
        <v>90</v>
      </c>
      <c r="G7" s="35" t="s">
        <v>93</v>
      </c>
      <c r="H7" s="35" t="s">
        <v>153</v>
      </c>
      <c r="I7" s="38">
        <v>20000</v>
      </c>
    </row>
    <row r="8" spans="6:9" ht="12.75">
      <c r="F8" s="35" t="s">
        <v>100</v>
      </c>
      <c r="G8" s="35" t="s">
        <v>93</v>
      </c>
      <c r="H8" s="35" t="s">
        <v>153</v>
      </c>
      <c r="I8" s="38">
        <v>20000</v>
      </c>
    </row>
    <row r="9" spans="6:9" ht="12.75">
      <c r="F9" s="35" t="s">
        <v>92</v>
      </c>
      <c r="G9" s="35" t="s">
        <v>16</v>
      </c>
      <c r="H9" s="35" t="s">
        <v>62</v>
      </c>
      <c r="I9" s="38">
        <v>100000</v>
      </c>
    </row>
    <row r="10" spans="6:9" ht="12.75">
      <c r="F10" s="35" t="s">
        <v>96</v>
      </c>
      <c r="G10" s="35" t="s">
        <v>16</v>
      </c>
      <c r="H10" s="35" t="s">
        <v>62</v>
      </c>
      <c r="I10" s="38">
        <v>100000</v>
      </c>
    </row>
    <row r="11" spans="6:9" ht="12.75">
      <c r="F11" s="35" t="s">
        <v>87</v>
      </c>
      <c r="G11" s="35" t="s">
        <v>61</v>
      </c>
      <c r="H11" s="35" t="s">
        <v>153</v>
      </c>
      <c r="I11" s="38">
        <v>25000</v>
      </c>
    </row>
    <row r="12" spans="6:9" ht="12.75">
      <c r="F12" s="35" t="s">
        <v>97</v>
      </c>
      <c r="G12" s="35" t="s">
        <v>61</v>
      </c>
      <c r="H12" s="35" t="s">
        <v>153</v>
      </c>
      <c r="I12" s="38">
        <v>25000</v>
      </c>
    </row>
    <row r="13" spans="6:9" ht="12.75">
      <c r="F13" s="35" t="s">
        <v>95</v>
      </c>
      <c r="G13" s="35" t="s">
        <v>21</v>
      </c>
      <c r="H13" s="35" t="s">
        <v>62</v>
      </c>
      <c r="I13" s="38">
        <v>20000</v>
      </c>
    </row>
    <row r="14" spans="6:9" ht="12.75">
      <c r="F14" s="35" t="s">
        <v>94</v>
      </c>
      <c r="G14" s="35" t="s">
        <v>21</v>
      </c>
      <c r="H14" s="35" t="s">
        <v>62</v>
      </c>
      <c r="I14" s="38">
        <v>20000</v>
      </c>
    </row>
    <row r="15" spans="6:9" ht="12.75">
      <c r="F15" s="35" t="s">
        <v>102</v>
      </c>
      <c r="G15" s="35" t="s">
        <v>70</v>
      </c>
      <c r="H15" s="35" t="s">
        <v>153</v>
      </c>
      <c r="I15" s="38">
        <v>40000</v>
      </c>
    </row>
    <row r="16" spans="6:9" ht="12.75">
      <c r="F16" s="35" t="s">
        <v>88</v>
      </c>
      <c r="G16" s="35" t="s">
        <v>89</v>
      </c>
      <c r="H16" s="35" t="s">
        <v>62</v>
      </c>
      <c r="I16" s="38">
        <v>450000</v>
      </c>
    </row>
    <row r="17" spans="6:9" ht="12.75">
      <c r="F17" s="35" t="s">
        <v>96</v>
      </c>
      <c r="G17" s="35" t="s">
        <v>68</v>
      </c>
      <c r="H17" s="35" t="s">
        <v>62</v>
      </c>
      <c r="I17" s="38">
        <v>90000</v>
      </c>
    </row>
    <row r="18" spans="6:9" ht="12.75">
      <c r="F18" s="35" t="s">
        <v>86</v>
      </c>
      <c r="G18" s="35" t="s">
        <v>68</v>
      </c>
      <c r="H18" s="35" t="s">
        <v>62</v>
      </c>
      <c r="I18" s="38">
        <v>90000</v>
      </c>
    </row>
    <row r="19" spans="6:9" ht="12.75">
      <c r="F19" s="35" t="s">
        <v>103</v>
      </c>
      <c r="G19" s="35" t="s">
        <v>18</v>
      </c>
      <c r="H19" s="35" t="s">
        <v>62</v>
      </c>
      <c r="I19" s="38">
        <v>350000</v>
      </c>
    </row>
    <row r="20" spans="6:9" ht="12.75">
      <c r="F20" s="35" t="s">
        <v>102</v>
      </c>
      <c r="G20" s="35" t="s">
        <v>18</v>
      </c>
      <c r="H20" s="35" t="s">
        <v>62</v>
      </c>
      <c r="I20" s="38">
        <v>350000</v>
      </c>
    </row>
    <row r="21" spans="6:9" ht="12.75">
      <c r="F21" s="35" t="s">
        <v>101</v>
      </c>
      <c r="G21" s="35" t="s">
        <v>69</v>
      </c>
      <c r="H21" s="35" t="s">
        <v>62</v>
      </c>
      <c r="I21" s="38">
        <v>350000</v>
      </c>
    </row>
    <row r="22" spans="6:9" ht="12.75">
      <c r="F22" s="35" t="s">
        <v>98</v>
      </c>
      <c r="G22" s="35" t="s">
        <v>69</v>
      </c>
      <c r="H22" s="35" t="s">
        <v>62</v>
      </c>
      <c r="I22" s="38">
        <v>350000</v>
      </c>
    </row>
    <row r="23" spans="6:9" ht="12.75">
      <c r="F23" s="35" t="s">
        <v>98</v>
      </c>
      <c r="G23" s="35" t="s">
        <v>69</v>
      </c>
      <c r="H23" s="35" t="s">
        <v>62</v>
      </c>
      <c r="I23" s="38">
        <v>500000</v>
      </c>
    </row>
    <row r="24" spans="6:9" ht="12.75">
      <c r="F24" s="35" t="s">
        <v>102</v>
      </c>
      <c r="G24" s="35" t="s">
        <v>69</v>
      </c>
      <c r="H24" s="35" t="s">
        <v>62</v>
      </c>
      <c r="I24" s="38">
        <v>500000</v>
      </c>
    </row>
    <row r="25" spans="6:9" ht="12.75">
      <c r="F25" s="35" t="s">
        <v>96</v>
      </c>
      <c r="G25" s="35" t="s">
        <v>20</v>
      </c>
      <c r="H25" s="35" t="s">
        <v>62</v>
      </c>
      <c r="I25" s="38">
        <v>550000</v>
      </c>
    </row>
    <row r="26" spans="6:9" ht="12.75">
      <c r="F26" s="35" t="s">
        <v>86</v>
      </c>
      <c r="G26" s="35" t="s">
        <v>20</v>
      </c>
      <c r="H26" s="35" t="s">
        <v>62</v>
      </c>
      <c r="I26" s="38">
        <v>550000</v>
      </c>
    </row>
    <row r="27" spans="6:9" ht="12.75">
      <c r="F27" s="35" t="s">
        <v>88</v>
      </c>
      <c r="G27" s="35" t="s">
        <v>17</v>
      </c>
      <c r="H27" s="35" t="s">
        <v>62</v>
      </c>
      <c r="I27" s="38">
        <v>285000</v>
      </c>
    </row>
    <row r="28" spans="6:9" ht="12.75">
      <c r="F28" s="35" t="s">
        <v>98</v>
      </c>
      <c r="G28" s="35" t="s">
        <v>17</v>
      </c>
      <c r="H28" s="35" t="s">
        <v>62</v>
      </c>
      <c r="I28" s="38">
        <v>285000</v>
      </c>
    </row>
    <row r="29" spans="6:9" ht="12.75">
      <c r="F29" s="35" t="s">
        <v>96</v>
      </c>
      <c r="G29" s="35" t="s">
        <v>17</v>
      </c>
      <c r="H29" s="35" t="s">
        <v>62</v>
      </c>
      <c r="I29" s="38">
        <v>500000</v>
      </c>
    </row>
    <row r="30" spans="6:9" ht="12.75">
      <c r="F30" s="35" t="s">
        <v>87</v>
      </c>
      <c r="G30" s="35" t="s">
        <v>17</v>
      </c>
      <c r="H30" s="35" t="s">
        <v>62</v>
      </c>
      <c r="I30" s="38">
        <v>500000</v>
      </c>
    </row>
    <row r="31" spans="6:9" ht="12.75">
      <c r="F31" s="35" t="s">
        <v>98</v>
      </c>
      <c r="G31" s="35" t="s">
        <v>99</v>
      </c>
      <c r="H31" s="35" t="s">
        <v>62</v>
      </c>
      <c r="I31" s="38">
        <v>350000</v>
      </c>
    </row>
    <row r="32" spans="6:9" ht="12.75">
      <c r="F32" s="35" t="s">
        <v>102</v>
      </c>
      <c r="G32" s="35" t="s">
        <v>99</v>
      </c>
      <c r="H32" s="35" t="s">
        <v>62</v>
      </c>
      <c r="I32" s="38">
        <v>350000</v>
      </c>
    </row>
    <row r="33" spans="6:9" ht="12.75">
      <c r="F33" s="48" t="s">
        <v>72</v>
      </c>
      <c r="G33" s="48"/>
      <c r="H33" s="48"/>
      <c r="I33" s="31">
        <f>SUM(I34:I35)</f>
        <v>1240000</v>
      </c>
    </row>
    <row r="34" spans="6:9" ht="12.75">
      <c r="F34" s="35" t="s">
        <v>94</v>
      </c>
      <c r="G34" s="35" t="s">
        <v>105</v>
      </c>
      <c r="H34" s="35" t="s">
        <v>62</v>
      </c>
      <c r="I34" s="38">
        <v>40000</v>
      </c>
    </row>
    <row r="35" spans="6:9" ht="22.5">
      <c r="F35" s="35" t="s">
        <v>106</v>
      </c>
      <c r="G35" s="35" t="s">
        <v>55</v>
      </c>
      <c r="H35" s="35" t="s">
        <v>62</v>
      </c>
      <c r="I35" s="38">
        <v>1200000</v>
      </c>
    </row>
    <row r="36" spans="6:9" ht="12.75">
      <c r="F36" s="48" t="s">
        <v>91</v>
      </c>
      <c r="G36" s="48"/>
      <c r="H36" s="48"/>
      <c r="I36" s="31">
        <f>SUM(I37)</f>
        <v>300000</v>
      </c>
    </row>
    <row r="37" spans="6:9" ht="12.75">
      <c r="F37" s="36">
        <v>44914</v>
      </c>
      <c r="G37" s="35" t="s">
        <v>91</v>
      </c>
      <c r="H37" s="35" t="s">
        <v>62</v>
      </c>
      <c r="I37" s="38">
        <v>300000</v>
      </c>
    </row>
    <row r="38" spans="6:9" ht="12.75">
      <c r="F38" s="50" t="s">
        <v>22</v>
      </c>
      <c r="G38" s="50"/>
      <c r="H38" s="50"/>
      <c r="I38" s="30">
        <f>SUM(I39,I41,I43,I45,I47,I151,I178)</f>
        <v>993747.2800000003</v>
      </c>
    </row>
    <row r="39" spans="6:9" ht="12.75">
      <c r="F39" s="48" t="s">
        <v>57</v>
      </c>
      <c r="G39" s="48"/>
      <c r="H39" s="48"/>
      <c r="I39" s="31">
        <f>SUM(I40)</f>
        <v>62182.2</v>
      </c>
    </row>
    <row r="40" spans="6:9" ht="25.5">
      <c r="F40" s="32" t="s">
        <v>136</v>
      </c>
      <c r="G40" s="51" t="s">
        <v>142</v>
      </c>
      <c r="H40" s="51"/>
      <c r="I40" s="52">
        <v>62182.2</v>
      </c>
    </row>
    <row r="41" spans="6:9" ht="12.75">
      <c r="F41" s="48" t="s">
        <v>137</v>
      </c>
      <c r="G41" s="48"/>
      <c r="H41" s="48"/>
      <c r="I41" s="31">
        <f>SUM(I42)</f>
        <v>5110</v>
      </c>
    </row>
    <row r="42" spans="6:9" ht="12.75">
      <c r="F42" s="33"/>
      <c r="G42" s="33"/>
      <c r="H42" s="33"/>
      <c r="I42" s="52">
        <v>5110</v>
      </c>
    </row>
    <row r="43" spans="6:9" ht="12.75">
      <c r="F43" s="48" t="s">
        <v>138</v>
      </c>
      <c r="G43" s="48"/>
      <c r="H43" s="48"/>
      <c r="I43" s="31">
        <f>SUM(I44)</f>
        <v>434583</v>
      </c>
    </row>
    <row r="44" spans="6:9" ht="12.75">
      <c r="F44" s="32">
        <v>44923</v>
      </c>
      <c r="G44" s="33" t="s">
        <v>139</v>
      </c>
      <c r="H44" s="33" t="s">
        <v>159</v>
      </c>
      <c r="I44" s="52">
        <v>434583</v>
      </c>
    </row>
    <row r="45" spans="6:9" ht="12.75">
      <c r="F45" s="48" t="s">
        <v>140</v>
      </c>
      <c r="G45" s="48"/>
      <c r="H45" s="48"/>
      <c r="I45" s="31">
        <f>SUM(I46)</f>
        <v>12486.99</v>
      </c>
    </row>
    <row r="46" spans="6:9" ht="12.75">
      <c r="F46" s="32">
        <v>44916</v>
      </c>
      <c r="G46" s="33" t="s">
        <v>141</v>
      </c>
      <c r="H46" s="33" t="s">
        <v>158</v>
      </c>
      <c r="I46" s="52">
        <v>12486.99</v>
      </c>
    </row>
    <row r="47" spans="6:9" ht="12.75">
      <c r="F47" s="48" t="s">
        <v>23</v>
      </c>
      <c r="G47" s="48"/>
      <c r="H47" s="48"/>
      <c r="I47" s="31">
        <f>SUM(I48:I150)</f>
        <v>163851.51000000013</v>
      </c>
    </row>
    <row r="48" spans="6:9" ht="25.5">
      <c r="F48" s="4" t="s">
        <v>157</v>
      </c>
      <c r="G48" s="4" t="s">
        <v>55</v>
      </c>
      <c r="H48" s="39" t="s">
        <v>62</v>
      </c>
      <c r="I48" s="4">
        <v>140975.35</v>
      </c>
    </row>
    <row r="49" spans="6:9" ht="12.75">
      <c r="F49" s="34" t="s">
        <v>98</v>
      </c>
      <c r="G49" s="34" t="s">
        <v>29</v>
      </c>
      <c r="H49" s="34" t="s">
        <v>62</v>
      </c>
      <c r="I49" s="37">
        <v>100</v>
      </c>
    </row>
    <row r="50" spans="6:9" ht="12.75">
      <c r="F50" s="34" t="s">
        <v>101</v>
      </c>
      <c r="G50" s="34" t="s">
        <v>29</v>
      </c>
      <c r="H50" s="34" t="s">
        <v>62</v>
      </c>
      <c r="I50" s="37">
        <v>100</v>
      </c>
    </row>
    <row r="51" spans="6:9" ht="12.75">
      <c r="F51" s="34" t="s">
        <v>126</v>
      </c>
      <c r="G51" s="34" t="s">
        <v>46</v>
      </c>
      <c r="H51" s="34" t="s">
        <v>62</v>
      </c>
      <c r="I51" s="37">
        <v>100</v>
      </c>
    </row>
    <row r="52" spans="6:9" ht="12.75">
      <c r="F52" s="34" t="s">
        <v>127</v>
      </c>
      <c r="G52" s="34" t="s">
        <v>46</v>
      </c>
      <c r="H52" s="34" t="s">
        <v>62</v>
      </c>
      <c r="I52" s="37">
        <v>100</v>
      </c>
    </row>
    <row r="53" spans="6:9" ht="12.75">
      <c r="F53" s="34" t="s">
        <v>104</v>
      </c>
      <c r="G53" s="34" t="s">
        <v>51</v>
      </c>
      <c r="H53" s="34" t="s">
        <v>62</v>
      </c>
      <c r="I53" s="37">
        <v>100</v>
      </c>
    </row>
    <row r="54" spans="6:9" ht="12.75">
      <c r="F54" s="34" t="s">
        <v>118</v>
      </c>
      <c r="G54" s="34" t="s">
        <v>64</v>
      </c>
      <c r="H54" s="34" t="s">
        <v>62</v>
      </c>
      <c r="I54" s="37">
        <v>300</v>
      </c>
    </row>
    <row r="55" spans="6:9" ht="12.75">
      <c r="F55" s="34" t="s">
        <v>86</v>
      </c>
      <c r="G55" s="34" t="s">
        <v>64</v>
      </c>
      <c r="H55" s="34" t="s">
        <v>62</v>
      </c>
      <c r="I55" s="37">
        <v>300</v>
      </c>
    </row>
    <row r="56" spans="6:9" ht="12.75">
      <c r="F56" s="34" t="s">
        <v>98</v>
      </c>
      <c r="G56" s="34" t="s">
        <v>26</v>
      </c>
      <c r="H56" s="34" t="s">
        <v>62</v>
      </c>
      <c r="I56" s="37">
        <v>30</v>
      </c>
    </row>
    <row r="57" spans="6:9" ht="12.75">
      <c r="F57" s="34" t="s">
        <v>101</v>
      </c>
      <c r="G57" s="34" t="s">
        <v>26</v>
      </c>
      <c r="H57" s="34" t="s">
        <v>62</v>
      </c>
      <c r="I57" s="37">
        <v>30</v>
      </c>
    </row>
    <row r="58" spans="6:9" ht="12.75">
      <c r="F58" s="34" t="s">
        <v>98</v>
      </c>
      <c r="G58" s="34" t="s">
        <v>30</v>
      </c>
      <c r="H58" s="34" t="s">
        <v>62</v>
      </c>
      <c r="I58" s="37">
        <v>150</v>
      </c>
    </row>
    <row r="59" spans="6:9" ht="12.75">
      <c r="F59" s="34" t="s">
        <v>101</v>
      </c>
      <c r="G59" s="34" t="s">
        <v>30</v>
      </c>
      <c r="H59" s="34" t="s">
        <v>62</v>
      </c>
      <c r="I59" s="37">
        <v>150</v>
      </c>
    </row>
    <row r="60" spans="6:9" ht="12.75">
      <c r="F60" s="34" t="s">
        <v>122</v>
      </c>
      <c r="G60" s="34" t="s">
        <v>40</v>
      </c>
      <c r="H60" s="34" t="s">
        <v>62</v>
      </c>
      <c r="I60" s="37">
        <v>100</v>
      </c>
    </row>
    <row r="61" spans="6:9" ht="12.75">
      <c r="F61" s="34" t="s">
        <v>130</v>
      </c>
      <c r="G61" s="34" t="s">
        <v>40</v>
      </c>
      <c r="H61" s="34" t="s">
        <v>62</v>
      </c>
      <c r="I61" s="37">
        <v>100</v>
      </c>
    </row>
    <row r="62" spans="6:9" ht="12.75">
      <c r="F62" s="34" t="s">
        <v>104</v>
      </c>
      <c r="G62" s="34" t="s">
        <v>49</v>
      </c>
      <c r="H62" s="34" t="s">
        <v>62</v>
      </c>
      <c r="I62" s="37">
        <v>100</v>
      </c>
    </row>
    <row r="63" spans="6:9" ht="12.75">
      <c r="F63" s="34" t="s">
        <v>116</v>
      </c>
      <c r="G63" s="34" t="s">
        <v>45</v>
      </c>
      <c r="H63" s="34" t="s">
        <v>62</v>
      </c>
      <c r="I63" s="37">
        <v>50</v>
      </c>
    </row>
    <row r="64" spans="6:9" ht="12.75">
      <c r="F64" s="34" t="s">
        <v>98</v>
      </c>
      <c r="G64" s="34" t="s">
        <v>32</v>
      </c>
      <c r="H64" s="34" t="s">
        <v>62</v>
      </c>
      <c r="I64" s="37">
        <v>1000</v>
      </c>
    </row>
    <row r="65" spans="6:9" ht="12.75">
      <c r="F65" s="34" t="s">
        <v>88</v>
      </c>
      <c r="G65" s="34" t="s">
        <v>32</v>
      </c>
      <c r="H65" s="34" t="s">
        <v>62</v>
      </c>
      <c r="I65" s="37">
        <v>1000</v>
      </c>
    </row>
    <row r="66" spans="6:9" ht="12.75">
      <c r="F66" s="34" t="s">
        <v>98</v>
      </c>
      <c r="G66" s="34" t="s">
        <v>33</v>
      </c>
      <c r="H66" s="34" t="s">
        <v>62</v>
      </c>
      <c r="I66" s="37">
        <v>100</v>
      </c>
    </row>
    <row r="67" spans="6:9" ht="12.75">
      <c r="F67" s="34" t="s">
        <v>88</v>
      </c>
      <c r="G67" s="34" t="s">
        <v>33</v>
      </c>
      <c r="H67" s="34" t="s">
        <v>62</v>
      </c>
      <c r="I67" s="37">
        <v>100</v>
      </c>
    </row>
    <row r="68" spans="6:9" ht="12.75">
      <c r="F68" s="34" t="s">
        <v>117</v>
      </c>
      <c r="G68" s="34" t="s">
        <v>58</v>
      </c>
      <c r="H68" s="34" t="s">
        <v>62</v>
      </c>
      <c r="I68" s="37">
        <v>500</v>
      </c>
    </row>
    <row r="69" spans="6:9" ht="12.75">
      <c r="F69" s="34" t="s">
        <v>86</v>
      </c>
      <c r="G69" s="34" t="s">
        <v>58</v>
      </c>
      <c r="H69" s="34" t="s">
        <v>62</v>
      </c>
      <c r="I69" s="37">
        <v>500</v>
      </c>
    </row>
    <row r="70" spans="6:9" ht="12.75">
      <c r="F70" s="34" t="s">
        <v>113</v>
      </c>
      <c r="G70" s="34" t="s">
        <v>25</v>
      </c>
      <c r="H70" s="34" t="s">
        <v>62</v>
      </c>
      <c r="I70" s="37">
        <v>50</v>
      </c>
    </row>
    <row r="71" spans="6:9" ht="12.75">
      <c r="F71" s="34" t="s">
        <v>124</v>
      </c>
      <c r="G71" s="34" t="s">
        <v>125</v>
      </c>
      <c r="H71" s="34" t="s">
        <v>62</v>
      </c>
      <c r="I71" s="37">
        <v>1000</v>
      </c>
    </row>
    <row r="72" spans="6:9" ht="12.75">
      <c r="F72" s="34" t="s">
        <v>86</v>
      </c>
      <c r="G72" s="34" t="s">
        <v>114</v>
      </c>
      <c r="H72" s="34" t="s">
        <v>62</v>
      </c>
      <c r="I72" s="37">
        <v>100</v>
      </c>
    </row>
    <row r="73" spans="6:9" ht="12.75">
      <c r="F73" s="34" t="s">
        <v>134</v>
      </c>
      <c r="G73" s="34" t="s">
        <v>114</v>
      </c>
      <c r="H73" s="34" t="s">
        <v>62</v>
      </c>
      <c r="I73" s="37">
        <v>50</v>
      </c>
    </row>
    <row r="74" spans="6:9" ht="12.75">
      <c r="F74" s="34" t="s">
        <v>106</v>
      </c>
      <c r="G74" s="34" t="s">
        <v>114</v>
      </c>
      <c r="H74" s="34" t="s">
        <v>62</v>
      </c>
      <c r="I74" s="37">
        <v>100</v>
      </c>
    </row>
    <row r="75" spans="6:9" ht="12.75">
      <c r="F75" s="34" t="s">
        <v>113</v>
      </c>
      <c r="G75" s="34" t="s">
        <v>114</v>
      </c>
      <c r="H75" s="34" t="s">
        <v>62</v>
      </c>
      <c r="I75" s="37">
        <v>40</v>
      </c>
    </row>
    <row r="76" spans="6:9" ht="12.75">
      <c r="F76" s="34" t="s">
        <v>94</v>
      </c>
      <c r="G76" s="34" t="s">
        <v>114</v>
      </c>
      <c r="H76" s="34" t="s">
        <v>62</v>
      </c>
      <c r="I76" s="37">
        <v>50</v>
      </c>
    </row>
    <row r="77" spans="6:9" ht="12.75">
      <c r="F77" s="34" t="s">
        <v>90</v>
      </c>
      <c r="G77" s="34" t="s">
        <v>132</v>
      </c>
      <c r="H77" s="34" t="s">
        <v>62</v>
      </c>
      <c r="I77" s="37">
        <v>100</v>
      </c>
    </row>
    <row r="78" spans="6:9" ht="12.75">
      <c r="F78" s="34" t="s">
        <v>115</v>
      </c>
      <c r="G78" s="34" t="s">
        <v>67</v>
      </c>
      <c r="H78" s="34" t="s">
        <v>62</v>
      </c>
      <c r="I78" s="37">
        <v>150</v>
      </c>
    </row>
    <row r="79" spans="6:9" ht="12.75">
      <c r="F79" s="34" t="s">
        <v>88</v>
      </c>
      <c r="G79" s="34" t="s">
        <v>65</v>
      </c>
      <c r="H79" s="34" t="s">
        <v>62</v>
      </c>
      <c r="I79" s="37">
        <v>2000</v>
      </c>
    </row>
    <row r="80" spans="6:9" ht="12.75">
      <c r="F80" s="34" t="s">
        <v>98</v>
      </c>
      <c r="G80" s="34" t="s">
        <v>34</v>
      </c>
      <c r="H80" s="34" t="s">
        <v>62</v>
      </c>
      <c r="I80" s="37">
        <v>500</v>
      </c>
    </row>
    <row r="81" spans="6:9" ht="12.75">
      <c r="F81" s="34" t="s">
        <v>102</v>
      </c>
      <c r="G81" s="34" t="s">
        <v>34</v>
      </c>
      <c r="H81" s="34" t="s">
        <v>62</v>
      </c>
      <c r="I81" s="37">
        <v>500</v>
      </c>
    </row>
    <row r="82" spans="6:9" ht="12.75">
      <c r="F82" s="34" t="s">
        <v>115</v>
      </c>
      <c r="G82" s="34" t="s">
        <v>53</v>
      </c>
      <c r="H82" s="34" t="s">
        <v>62</v>
      </c>
      <c r="I82" s="37">
        <v>300</v>
      </c>
    </row>
    <row r="83" spans="6:9" ht="12.75">
      <c r="F83" s="34" t="s">
        <v>104</v>
      </c>
      <c r="G83" s="34" t="s">
        <v>50</v>
      </c>
      <c r="H83" s="34" t="s">
        <v>62</v>
      </c>
      <c r="I83" s="37">
        <v>50</v>
      </c>
    </row>
    <row r="84" spans="6:9" ht="12.75">
      <c r="F84" s="34" t="s">
        <v>134</v>
      </c>
      <c r="G84" s="34" t="s">
        <v>120</v>
      </c>
      <c r="H84" s="34" t="s">
        <v>62</v>
      </c>
      <c r="I84" s="37">
        <v>55</v>
      </c>
    </row>
    <row r="85" spans="6:9" ht="12.75">
      <c r="F85" s="34" t="s">
        <v>119</v>
      </c>
      <c r="G85" s="34" t="s">
        <v>120</v>
      </c>
      <c r="H85" s="34" t="s">
        <v>62</v>
      </c>
      <c r="I85" s="37">
        <v>55</v>
      </c>
    </row>
    <row r="86" spans="6:9" ht="12.75">
      <c r="F86" s="34" t="s">
        <v>108</v>
      </c>
      <c r="G86" s="34" t="s">
        <v>37</v>
      </c>
      <c r="H86" s="34" t="s">
        <v>62</v>
      </c>
      <c r="I86" s="37">
        <v>500</v>
      </c>
    </row>
    <row r="87" spans="6:9" ht="12.75">
      <c r="F87" s="34" t="s">
        <v>98</v>
      </c>
      <c r="G87" s="34" t="s">
        <v>37</v>
      </c>
      <c r="H87" s="34" t="s">
        <v>62</v>
      </c>
      <c r="I87" s="37">
        <v>500</v>
      </c>
    </row>
    <row r="88" spans="6:9" ht="12.75">
      <c r="F88" s="34" t="s">
        <v>101</v>
      </c>
      <c r="G88" s="34" t="s">
        <v>110</v>
      </c>
      <c r="H88" s="34" t="s">
        <v>62</v>
      </c>
      <c r="I88" s="37">
        <v>100</v>
      </c>
    </row>
    <row r="89" spans="6:9" ht="12.75">
      <c r="F89" s="34" t="s">
        <v>131</v>
      </c>
      <c r="G89" s="34" t="s">
        <v>110</v>
      </c>
      <c r="H89" s="34" t="s">
        <v>62</v>
      </c>
      <c r="I89" s="37">
        <v>50</v>
      </c>
    </row>
    <row r="90" spans="6:9" ht="12.75">
      <c r="F90" s="34" t="s">
        <v>104</v>
      </c>
      <c r="G90" s="34" t="s">
        <v>60</v>
      </c>
      <c r="H90" s="34" t="s">
        <v>62</v>
      </c>
      <c r="I90" s="37">
        <v>500</v>
      </c>
    </row>
    <row r="91" spans="6:9" ht="12.75">
      <c r="F91" s="34" t="s">
        <v>98</v>
      </c>
      <c r="G91" s="34" t="s">
        <v>66</v>
      </c>
      <c r="H91" s="34" t="s">
        <v>62</v>
      </c>
      <c r="I91" s="37">
        <v>600</v>
      </c>
    </row>
    <row r="92" spans="6:9" ht="12.75">
      <c r="F92" s="34" t="s">
        <v>88</v>
      </c>
      <c r="G92" s="34" t="s">
        <v>66</v>
      </c>
      <c r="H92" s="34" t="s">
        <v>62</v>
      </c>
      <c r="I92" s="37">
        <v>600</v>
      </c>
    </row>
    <row r="93" spans="6:9" ht="12.75">
      <c r="F93" s="34" t="s">
        <v>112</v>
      </c>
      <c r="G93" s="34" t="s">
        <v>59</v>
      </c>
      <c r="H93" s="34" t="s">
        <v>62</v>
      </c>
      <c r="I93" s="37">
        <v>500</v>
      </c>
    </row>
    <row r="94" spans="6:9" ht="12.75">
      <c r="F94" s="34" t="s">
        <v>119</v>
      </c>
      <c r="G94" s="34" t="s">
        <v>121</v>
      </c>
      <c r="H94" s="34" t="s">
        <v>62</v>
      </c>
      <c r="I94" s="37">
        <v>200</v>
      </c>
    </row>
    <row r="95" spans="6:9" ht="12.75">
      <c r="F95" s="34" t="s">
        <v>128</v>
      </c>
      <c r="G95" s="34" t="s">
        <v>42</v>
      </c>
      <c r="H95" s="34" t="s">
        <v>62</v>
      </c>
      <c r="I95" s="37">
        <v>300</v>
      </c>
    </row>
    <row r="96" spans="6:9" ht="12.75">
      <c r="F96" s="34" t="s">
        <v>122</v>
      </c>
      <c r="G96" s="34" t="s">
        <v>42</v>
      </c>
      <c r="H96" s="34" t="s">
        <v>62</v>
      </c>
      <c r="I96" s="37">
        <v>300</v>
      </c>
    </row>
    <row r="97" spans="6:9" ht="12.75">
      <c r="F97" s="34" t="s">
        <v>124</v>
      </c>
      <c r="G97" s="34" t="s">
        <v>35</v>
      </c>
      <c r="H97" s="34" t="s">
        <v>62</v>
      </c>
      <c r="I97" s="37">
        <v>50</v>
      </c>
    </row>
    <row r="98" spans="6:9" ht="12.75">
      <c r="F98" s="34" t="s">
        <v>133</v>
      </c>
      <c r="G98" s="34" t="s">
        <v>35</v>
      </c>
      <c r="H98" s="34" t="s">
        <v>62</v>
      </c>
      <c r="I98" s="37">
        <v>50</v>
      </c>
    </row>
    <row r="99" spans="6:9" ht="12.75">
      <c r="F99" s="34" t="s">
        <v>109</v>
      </c>
      <c r="G99" s="34" t="s">
        <v>107</v>
      </c>
      <c r="H99" s="34" t="s">
        <v>62</v>
      </c>
      <c r="I99" s="37">
        <v>2.7</v>
      </c>
    </row>
    <row r="100" spans="6:9" ht="12.75">
      <c r="F100" s="34" t="s">
        <v>109</v>
      </c>
      <c r="G100" s="34" t="s">
        <v>107</v>
      </c>
      <c r="H100" s="34" t="s">
        <v>62</v>
      </c>
      <c r="I100" s="37">
        <v>2.7</v>
      </c>
    </row>
    <row r="101" spans="6:9" ht="12.75">
      <c r="F101" s="34" t="s">
        <v>109</v>
      </c>
      <c r="G101" s="34" t="s">
        <v>107</v>
      </c>
      <c r="H101" s="34" t="s">
        <v>62</v>
      </c>
      <c r="I101" s="37">
        <v>2.7</v>
      </c>
    </row>
    <row r="102" spans="6:9" ht="12.75">
      <c r="F102" s="34" t="s">
        <v>102</v>
      </c>
      <c r="G102" s="34" t="s">
        <v>107</v>
      </c>
      <c r="H102" s="34" t="s">
        <v>62</v>
      </c>
      <c r="I102" s="37">
        <v>0.3</v>
      </c>
    </row>
    <row r="103" spans="6:9" ht="12.75">
      <c r="F103" s="34" t="s">
        <v>102</v>
      </c>
      <c r="G103" s="34" t="s">
        <v>107</v>
      </c>
      <c r="H103" s="34" t="s">
        <v>62</v>
      </c>
      <c r="I103" s="37">
        <v>2.7</v>
      </c>
    </row>
    <row r="104" spans="6:9" ht="12.75">
      <c r="F104" s="34" t="s">
        <v>130</v>
      </c>
      <c r="G104" s="34" t="s">
        <v>107</v>
      </c>
      <c r="H104" s="34" t="s">
        <v>62</v>
      </c>
      <c r="I104" s="37">
        <v>2.7</v>
      </c>
    </row>
    <row r="105" spans="6:9" ht="12.75">
      <c r="F105" s="34" t="s">
        <v>130</v>
      </c>
      <c r="G105" s="34" t="s">
        <v>107</v>
      </c>
      <c r="H105" s="34" t="s">
        <v>62</v>
      </c>
      <c r="I105" s="37">
        <v>2.7</v>
      </c>
    </row>
    <row r="106" spans="6:9" ht="12.75">
      <c r="F106" s="34" t="s">
        <v>130</v>
      </c>
      <c r="G106" s="34" t="s">
        <v>107</v>
      </c>
      <c r="H106" s="34" t="s">
        <v>62</v>
      </c>
      <c r="I106" s="37">
        <v>2.7</v>
      </c>
    </row>
    <row r="107" spans="6:9" ht="12.75">
      <c r="F107" s="34" t="s">
        <v>111</v>
      </c>
      <c r="G107" s="34" t="s">
        <v>107</v>
      </c>
      <c r="H107" s="34" t="s">
        <v>62</v>
      </c>
      <c r="I107" s="37">
        <v>1</v>
      </c>
    </row>
    <row r="108" spans="6:9" ht="12.75">
      <c r="F108" s="34" t="s">
        <v>111</v>
      </c>
      <c r="G108" s="34" t="s">
        <v>107</v>
      </c>
      <c r="H108" s="34" t="s">
        <v>62</v>
      </c>
      <c r="I108" s="37">
        <v>2.7</v>
      </c>
    </row>
    <row r="109" spans="6:9" ht="12.75">
      <c r="F109" s="34" t="s">
        <v>111</v>
      </c>
      <c r="G109" s="34" t="s">
        <v>107</v>
      </c>
      <c r="H109" s="34" t="s">
        <v>62</v>
      </c>
      <c r="I109" s="37">
        <v>3.39</v>
      </c>
    </row>
    <row r="110" spans="6:9" ht="12.75">
      <c r="F110" s="34" t="s">
        <v>95</v>
      </c>
      <c r="G110" s="34" t="s">
        <v>107</v>
      </c>
      <c r="H110" s="34" t="s">
        <v>62</v>
      </c>
      <c r="I110" s="37">
        <v>2.7</v>
      </c>
    </row>
    <row r="111" spans="6:9" ht="12.75">
      <c r="F111" s="34" t="s">
        <v>95</v>
      </c>
      <c r="G111" s="34" t="s">
        <v>107</v>
      </c>
      <c r="H111" s="34" t="s">
        <v>62</v>
      </c>
      <c r="I111" s="37">
        <v>0.77</v>
      </c>
    </row>
    <row r="112" spans="6:9" ht="12.75">
      <c r="F112" s="34" t="s">
        <v>95</v>
      </c>
      <c r="G112" s="34" t="s">
        <v>107</v>
      </c>
      <c r="H112" s="34" t="s">
        <v>62</v>
      </c>
      <c r="I112" s="37">
        <v>2.7</v>
      </c>
    </row>
    <row r="113" spans="6:9" ht="12.75">
      <c r="F113" s="34" t="s">
        <v>95</v>
      </c>
      <c r="G113" s="34" t="s">
        <v>107</v>
      </c>
      <c r="H113" s="34" t="s">
        <v>62</v>
      </c>
      <c r="I113" s="37">
        <v>270</v>
      </c>
    </row>
    <row r="114" spans="6:9" ht="12.75">
      <c r="F114" s="34" t="s">
        <v>115</v>
      </c>
      <c r="G114" s="34" t="s">
        <v>107</v>
      </c>
      <c r="H114" s="34" t="s">
        <v>62</v>
      </c>
      <c r="I114" s="37">
        <v>2.7</v>
      </c>
    </row>
    <row r="115" spans="6:9" ht="12.75">
      <c r="F115" s="34" t="s">
        <v>103</v>
      </c>
      <c r="G115" s="34" t="s">
        <v>24</v>
      </c>
      <c r="H115" s="34" t="s">
        <v>62</v>
      </c>
      <c r="I115" s="37">
        <v>50</v>
      </c>
    </row>
    <row r="116" spans="6:9" ht="12.75">
      <c r="F116" s="34" t="s">
        <v>109</v>
      </c>
      <c r="G116" s="34" t="s">
        <v>24</v>
      </c>
      <c r="H116" s="34" t="s">
        <v>62</v>
      </c>
      <c r="I116" s="37">
        <v>50</v>
      </c>
    </row>
    <row r="117" spans="6:9" ht="12.75">
      <c r="F117" s="34" t="s">
        <v>113</v>
      </c>
      <c r="G117" s="34" t="s">
        <v>43</v>
      </c>
      <c r="H117" s="34" t="s">
        <v>62</v>
      </c>
      <c r="I117" s="37">
        <v>150</v>
      </c>
    </row>
    <row r="118" spans="6:9" ht="12.75">
      <c r="F118" s="34" t="s">
        <v>129</v>
      </c>
      <c r="G118" s="34" t="s">
        <v>43</v>
      </c>
      <c r="H118" s="34" t="s">
        <v>62</v>
      </c>
      <c r="I118" s="37">
        <v>150</v>
      </c>
    </row>
    <row r="119" spans="6:9" ht="12.75">
      <c r="F119" s="34" t="s">
        <v>101</v>
      </c>
      <c r="G119" s="34" t="s">
        <v>27</v>
      </c>
      <c r="H119" s="34" t="s">
        <v>62</v>
      </c>
      <c r="I119" s="37">
        <v>51</v>
      </c>
    </row>
    <row r="120" spans="6:9" ht="12.75">
      <c r="F120" s="34" t="s">
        <v>98</v>
      </c>
      <c r="G120" s="34" t="s">
        <v>27</v>
      </c>
      <c r="H120" s="34" t="s">
        <v>62</v>
      </c>
      <c r="I120" s="37">
        <v>51</v>
      </c>
    </row>
    <row r="121" spans="6:9" ht="12.75">
      <c r="F121" s="34" t="s">
        <v>86</v>
      </c>
      <c r="G121" s="34" t="s">
        <v>27</v>
      </c>
      <c r="H121" s="34" t="s">
        <v>62</v>
      </c>
      <c r="I121" s="37">
        <v>51</v>
      </c>
    </row>
    <row r="122" spans="6:9" ht="12.75">
      <c r="F122" s="34" t="s">
        <v>119</v>
      </c>
      <c r="G122" s="34" t="s">
        <v>27</v>
      </c>
      <c r="H122" s="34" t="s">
        <v>62</v>
      </c>
      <c r="I122" s="37">
        <v>51</v>
      </c>
    </row>
    <row r="123" spans="6:9" ht="12.75">
      <c r="F123" s="34" t="s">
        <v>126</v>
      </c>
      <c r="G123" s="34" t="s">
        <v>27</v>
      </c>
      <c r="H123" s="34" t="s">
        <v>62</v>
      </c>
      <c r="I123" s="37">
        <v>51</v>
      </c>
    </row>
    <row r="124" spans="6:9" ht="12.75">
      <c r="F124" s="34" t="s">
        <v>104</v>
      </c>
      <c r="G124" s="34" t="s">
        <v>27</v>
      </c>
      <c r="H124" s="34" t="s">
        <v>62</v>
      </c>
      <c r="I124" s="37">
        <v>51</v>
      </c>
    </row>
    <row r="125" spans="6:9" ht="12.75">
      <c r="F125" s="34" t="s">
        <v>100</v>
      </c>
      <c r="G125" s="34" t="s">
        <v>63</v>
      </c>
      <c r="H125" s="34" t="s">
        <v>62</v>
      </c>
      <c r="I125" s="37">
        <v>200</v>
      </c>
    </row>
    <row r="126" spans="6:9" ht="12.75">
      <c r="F126" s="34" t="s">
        <v>90</v>
      </c>
      <c r="G126" s="34" t="s">
        <v>63</v>
      </c>
      <c r="H126" s="34" t="s">
        <v>62</v>
      </c>
      <c r="I126" s="37">
        <v>200</v>
      </c>
    </row>
    <row r="127" spans="6:9" ht="12.75">
      <c r="F127" s="34" t="s">
        <v>123</v>
      </c>
      <c r="G127" s="34" t="s">
        <v>41</v>
      </c>
      <c r="H127" s="34" t="s">
        <v>62</v>
      </c>
      <c r="I127" s="37">
        <v>200</v>
      </c>
    </row>
    <row r="128" spans="6:9" ht="12.75">
      <c r="F128" s="34" t="s">
        <v>131</v>
      </c>
      <c r="G128" s="34" t="s">
        <v>41</v>
      </c>
      <c r="H128" s="34" t="s">
        <v>62</v>
      </c>
      <c r="I128" s="37">
        <v>200</v>
      </c>
    </row>
    <row r="129" spans="6:9" ht="12.75">
      <c r="F129" s="34" t="s">
        <v>90</v>
      </c>
      <c r="G129" s="34" t="s">
        <v>44</v>
      </c>
      <c r="H129" s="34" t="s">
        <v>62</v>
      </c>
      <c r="I129" s="37">
        <v>1000</v>
      </c>
    </row>
    <row r="130" spans="6:9" ht="12.75">
      <c r="F130" s="34" t="s">
        <v>126</v>
      </c>
      <c r="G130" s="34" t="s">
        <v>44</v>
      </c>
      <c r="H130" s="34" t="s">
        <v>62</v>
      </c>
      <c r="I130" s="37">
        <v>1000</v>
      </c>
    </row>
    <row r="131" spans="6:9" ht="12.75">
      <c r="F131" s="34" t="s">
        <v>98</v>
      </c>
      <c r="G131" s="34" t="s">
        <v>28</v>
      </c>
      <c r="H131" s="34" t="s">
        <v>62</v>
      </c>
      <c r="I131" s="37">
        <v>100</v>
      </c>
    </row>
    <row r="132" spans="6:9" ht="12.75">
      <c r="F132" s="34" t="s">
        <v>101</v>
      </c>
      <c r="G132" s="34" t="s">
        <v>28</v>
      </c>
      <c r="H132" s="34" t="s">
        <v>62</v>
      </c>
      <c r="I132" s="37">
        <v>100</v>
      </c>
    </row>
    <row r="133" spans="6:9" ht="12.75">
      <c r="F133" s="34" t="s">
        <v>115</v>
      </c>
      <c r="G133" s="34" t="s">
        <v>52</v>
      </c>
      <c r="H133" s="34" t="s">
        <v>62</v>
      </c>
      <c r="I133" s="37">
        <v>200</v>
      </c>
    </row>
    <row r="134" spans="6:9" ht="12.75">
      <c r="F134" s="34" t="s">
        <v>101</v>
      </c>
      <c r="G134" s="34" t="s">
        <v>31</v>
      </c>
      <c r="H134" s="34" t="s">
        <v>62</v>
      </c>
      <c r="I134" s="37">
        <v>200</v>
      </c>
    </row>
    <row r="135" spans="6:9" ht="12.75">
      <c r="F135" s="34" t="s">
        <v>98</v>
      </c>
      <c r="G135" s="34" t="s">
        <v>31</v>
      </c>
      <c r="H135" s="34" t="s">
        <v>62</v>
      </c>
      <c r="I135" s="37">
        <v>200</v>
      </c>
    </row>
    <row r="136" spans="6:9" ht="12.75">
      <c r="F136" s="34" t="s">
        <v>86</v>
      </c>
      <c r="G136" s="34" t="s">
        <v>31</v>
      </c>
      <c r="H136" s="34" t="s">
        <v>62</v>
      </c>
      <c r="I136" s="37">
        <v>200</v>
      </c>
    </row>
    <row r="137" spans="6:9" ht="12.75">
      <c r="F137" s="34" t="s">
        <v>119</v>
      </c>
      <c r="G137" s="34" t="s">
        <v>31</v>
      </c>
      <c r="H137" s="34" t="s">
        <v>62</v>
      </c>
      <c r="I137" s="37">
        <v>200</v>
      </c>
    </row>
    <row r="138" spans="6:9" ht="12.75">
      <c r="F138" s="34" t="s">
        <v>90</v>
      </c>
      <c r="G138" s="34" t="s">
        <v>31</v>
      </c>
      <c r="H138" s="34" t="s">
        <v>62</v>
      </c>
      <c r="I138" s="37">
        <v>200</v>
      </c>
    </row>
    <row r="139" spans="6:9" ht="12.75">
      <c r="F139" s="34" t="s">
        <v>126</v>
      </c>
      <c r="G139" s="34" t="s">
        <v>31</v>
      </c>
      <c r="H139" s="34" t="s">
        <v>62</v>
      </c>
      <c r="I139" s="37">
        <v>200</v>
      </c>
    </row>
    <row r="140" spans="6:9" ht="12.75">
      <c r="F140" s="34" t="s">
        <v>104</v>
      </c>
      <c r="G140" s="34" t="s">
        <v>31</v>
      </c>
      <c r="H140" s="34" t="s">
        <v>62</v>
      </c>
      <c r="I140" s="37">
        <v>200</v>
      </c>
    </row>
    <row r="141" spans="6:9" ht="12.75">
      <c r="F141" s="34" t="s">
        <v>112</v>
      </c>
      <c r="G141" s="34" t="s">
        <v>47</v>
      </c>
      <c r="H141" s="34" t="s">
        <v>62</v>
      </c>
      <c r="I141" s="37">
        <v>100</v>
      </c>
    </row>
    <row r="142" spans="6:9" ht="12.75">
      <c r="F142" s="34" t="s">
        <v>126</v>
      </c>
      <c r="G142" s="34" t="s">
        <v>71</v>
      </c>
      <c r="H142" s="34" t="s">
        <v>62</v>
      </c>
      <c r="I142" s="37">
        <v>750</v>
      </c>
    </row>
    <row r="143" spans="6:9" ht="12.75">
      <c r="F143" s="34" t="s">
        <v>95</v>
      </c>
      <c r="G143" s="34" t="s">
        <v>71</v>
      </c>
      <c r="H143" s="34" t="s">
        <v>62</v>
      </c>
      <c r="I143" s="37">
        <v>555</v>
      </c>
    </row>
    <row r="144" spans="6:9" ht="22.5">
      <c r="F144" s="34" t="s">
        <v>113</v>
      </c>
      <c r="G144" s="34" t="s">
        <v>48</v>
      </c>
      <c r="H144" s="34" t="s">
        <v>62</v>
      </c>
      <c r="I144" s="37">
        <v>100</v>
      </c>
    </row>
    <row r="145" spans="6:9" ht="12.75">
      <c r="F145" s="34" t="s">
        <v>119</v>
      </c>
      <c r="G145" s="34" t="s">
        <v>39</v>
      </c>
      <c r="H145" s="34" t="s">
        <v>62</v>
      </c>
      <c r="I145" s="37">
        <v>100</v>
      </c>
    </row>
    <row r="146" spans="6:9" ht="12.75">
      <c r="F146" s="34" t="s">
        <v>134</v>
      </c>
      <c r="G146" s="34" t="s">
        <v>39</v>
      </c>
      <c r="H146" s="34" t="s">
        <v>62</v>
      </c>
      <c r="I146" s="37">
        <v>100</v>
      </c>
    </row>
    <row r="147" spans="6:9" ht="12.75">
      <c r="F147" s="34" t="s">
        <v>96</v>
      </c>
      <c r="G147" s="34" t="s">
        <v>36</v>
      </c>
      <c r="H147" s="34" t="s">
        <v>62</v>
      </c>
      <c r="I147" s="37">
        <v>100</v>
      </c>
    </row>
    <row r="148" spans="6:9" ht="12.75">
      <c r="F148" s="34" t="s">
        <v>87</v>
      </c>
      <c r="G148" s="34" t="s">
        <v>36</v>
      </c>
      <c r="H148" s="34" t="s">
        <v>62</v>
      </c>
      <c r="I148" s="37">
        <v>100</v>
      </c>
    </row>
    <row r="149" spans="6:9" ht="12.75">
      <c r="F149" s="34" t="s">
        <v>118</v>
      </c>
      <c r="G149" s="34" t="s">
        <v>38</v>
      </c>
      <c r="H149" s="34" t="s">
        <v>62</v>
      </c>
      <c r="I149" s="37">
        <v>500</v>
      </c>
    </row>
    <row r="150" spans="6:9" ht="12.75">
      <c r="F150" s="34" t="s">
        <v>86</v>
      </c>
      <c r="G150" s="34" t="s">
        <v>38</v>
      </c>
      <c r="H150" s="34" t="s">
        <v>62</v>
      </c>
      <c r="I150" s="37">
        <v>500</v>
      </c>
    </row>
    <row r="151" spans="6:9" ht="12.75">
      <c r="F151" s="48" t="s">
        <v>151</v>
      </c>
      <c r="G151" s="48"/>
      <c r="H151" s="48"/>
      <c r="I151" s="31">
        <f>SUM(I152:I177)</f>
        <v>152583.58000000002</v>
      </c>
    </row>
    <row r="152" spans="6:9" ht="22.5">
      <c r="F152" s="34" t="s">
        <v>108</v>
      </c>
      <c r="G152" s="39" t="s">
        <v>55</v>
      </c>
      <c r="H152" s="4" t="s">
        <v>153</v>
      </c>
      <c r="I152" s="34">
        <v>23595</v>
      </c>
    </row>
    <row r="153" spans="6:9" ht="22.5">
      <c r="F153" s="34" t="s">
        <v>104</v>
      </c>
      <c r="G153" s="39" t="s">
        <v>55</v>
      </c>
      <c r="H153" s="4" t="s">
        <v>153</v>
      </c>
      <c r="I153" s="34">
        <v>581.6</v>
      </c>
    </row>
    <row r="154" spans="6:9" ht="12.75">
      <c r="F154" s="34" t="s">
        <v>126</v>
      </c>
      <c r="G154" s="34" t="s">
        <v>154</v>
      </c>
      <c r="H154" s="4" t="s">
        <v>153</v>
      </c>
      <c r="I154" s="34">
        <v>3000</v>
      </c>
    </row>
    <row r="155" spans="6:9" ht="22.5">
      <c r="F155" s="34" t="s">
        <v>95</v>
      </c>
      <c r="G155" s="34" t="s">
        <v>155</v>
      </c>
      <c r="H155" s="4" t="s">
        <v>153</v>
      </c>
      <c r="I155" s="34">
        <v>2000</v>
      </c>
    </row>
    <row r="156" spans="6:9" ht="12.75">
      <c r="F156" s="34" t="s">
        <v>95</v>
      </c>
      <c r="G156" s="34" t="s">
        <v>156</v>
      </c>
      <c r="H156" s="4" t="s">
        <v>153</v>
      </c>
      <c r="I156" s="34">
        <v>1800</v>
      </c>
    </row>
    <row r="157" spans="6:9" ht="22.5">
      <c r="F157" s="34" t="s">
        <v>106</v>
      </c>
      <c r="G157" s="39" t="s">
        <v>55</v>
      </c>
      <c r="H157" s="4" t="s">
        <v>153</v>
      </c>
      <c r="I157" s="34">
        <v>42769.98</v>
      </c>
    </row>
    <row r="158" spans="6:9" ht="22.5">
      <c r="F158" s="34" t="s">
        <v>127</v>
      </c>
      <c r="G158" s="39" t="s">
        <v>55</v>
      </c>
      <c r="H158" s="4" t="s">
        <v>153</v>
      </c>
      <c r="I158" s="34">
        <v>1195.2</v>
      </c>
    </row>
    <row r="159" spans="6:9" ht="22.5">
      <c r="F159" s="34" t="s">
        <v>127</v>
      </c>
      <c r="G159" s="39" t="s">
        <v>55</v>
      </c>
      <c r="H159" s="4" t="s">
        <v>153</v>
      </c>
      <c r="I159" s="34">
        <v>1195.2</v>
      </c>
    </row>
    <row r="160" spans="6:9" ht="22.5">
      <c r="F160" s="34" t="s">
        <v>127</v>
      </c>
      <c r="G160" s="39" t="s">
        <v>55</v>
      </c>
      <c r="H160" s="4" t="s">
        <v>153</v>
      </c>
      <c r="I160" s="34">
        <v>2988</v>
      </c>
    </row>
    <row r="161" spans="6:9" ht="22.5">
      <c r="F161" s="34" t="s">
        <v>127</v>
      </c>
      <c r="G161" s="39" t="s">
        <v>55</v>
      </c>
      <c r="H161" s="4" t="s">
        <v>153</v>
      </c>
      <c r="I161" s="34">
        <v>3187.2</v>
      </c>
    </row>
    <row r="162" spans="6:9" ht="22.5">
      <c r="F162" s="34" t="s">
        <v>127</v>
      </c>
      <c r="G162" s="39" t="s">
        <v>55</v>
      </c>
      <c r="H162" s="4" t="s">
        <v>153</v>
      </c>
      <c r="I162" s="34">
        <v>697.2</v>
      </c>
    </row>
    <row r="163" spans="6:9" ht="22.5">
      <c r="F163" s="34" t="s">
        <v>127</v>
      </c>
      <c r="G163" s="39" t="s">
        <v>55</v>
      </c>
      <c r="H163" s="4" t="s">
        <v>153</v>
      </c>
      <c r="I163" s="34">
        <v>796.8</v>
      </c>
    </row>
    <row r="164" spans="6:9" ht="22.5">
      <c r="F164" s="34" t="s">
        <v>127</v>
      </c>
      <c r="G164" s="39" t="s">
        <v>55</v>
      </c>
      <c r="H164" s="4" t="s">
        <v>153</v>
      </c>
      <c r="I164" s="34">
        <v>796.8</v>
      </c>
    </row>
    <row r="165" spans="6:9" ht="22.5">
      <c r="F165" s="34" t="s">
        <v>127</v>
      </c>
      <c r="G165" s="39" t="s">
        <v>55</v>
      </c>
      <c r="H165" s="4" t="s">
        <v>153</v>
      </c>
      <c r="I165" s="34">
        <v>796.8</v>
      </c>
    </row>
    <row r="166" spans="6:9" ht="22.5">
      <c r="F166" s="34" t="s">
        <v>127</v>
      </c>
      <c r="G166" s="39" t="s">
        <v>55</v>
      </c>
      <c r="H166" s="4" t="s">
        <v>153</v>
      </c>
      <c r="I166" s="34">
        <v>796.8</v>
      </c>
    </row>
    <row r="167" spans="6:9" ht="22.5">
      <c r="F167" s="34" t="s">
        <v>127</v>
      </c>
      <c r="G167" s="39" t="s">
        <v>55</v>
      </c>
      <c r="H167" s="4" t="s">
        <v>153</v>
      </c>
      <c r="I167" s="34">
        <v>896.4</v>
      </c>
    </row>
    <row r="168" spans="6:9" ht="22.5">
      <c r="F168" s="34" t="s">
        <v>127</v>
      </c>
      <c r="G168" s="39" t="s">
        <v>55</v>
      </c>
      <c r="H168" s="4" t="s">
        <v>153</v>
      </c>
      <c r="I168" s="34">
        <v>398.4</v>
      </c>
    </row>
    <row r="169" spans="6:9" ht="22.5">
      <c r="F169" s="34" t="s">
        <v>127</v>
      </c>
      <c r="G169" s="39" t="s">
        <v>55</v>
      </c>
      <c r="H169" s="4" t="s">
        <v>153</v>
      </c>
      <c r="I169" s="34">
        <v>298.8</v>
      </c>
    </row>
    <row r="170" spans="6:9" ht="22.5">
      <c r="F170" s="34" t="s">
        <v>127</v>
      </c>
      <c r="G170" s="39" t="s">
        <v>55</v>
      </c>
      <c r="H170" s="4" t="s">
        <v>153</v>
      </c>
      <c r="I170" s="34">
        <v>298.8</v>
      </c>
    </row>
    <row r="171" spans="6:9" ht="22.5">
      <c r="F171" s="34" t="s">
        <v>90</v>
      </c>
      <c r="G171" s="39" t="s">
        <v>55</v>
      </c>
      <c r="H171" s="4" t="s">
        <v>153</v>
      </c>
      <c r="I171" s="34">
        <v>99.6</v>
      </c>
    </row>
    <row r="172" spans="6:9" ht="22.5">
      <c r="F172" s="39" t="s">
        <v>130</v>
      </c>
      <c r="G172" s="39" t="s">
        <v>55</v>
      </c>
      <c r="H172" s="4" t="s">
        <v>153</v>
      </c>
      <c r="I172" s="39">
        <v>13942.5</v>
      </c>
    </row>
    <row r="173" spans="6:9" ht="22.5">
      <c r="F173" s="39" t="s">
        <v>134</v>
      </c>
      <c r="G173" s="39" t="s">
        <v>55</v>
      </c>
      <c r="H173" s="4" t="s">
        <v>153</v>
      </c>
      <c r="I173" s="39">
        <v>42217.5</v>
      </c>
    </row>
    <row r="174" spans="6:9" ht="22.5">
      <c r="F174" s="39" t="s">
        <v>128</v>
      </c>
      <c r="G174" s="39" t="s">
        <v>55</v>
      </c>
      <c r="H174" s="4" t="s">
        <v>153</v>
      </c>
      <c r="I174" s="39">
        <v>100</v>
      </c>
    </row>
    <row r="175" spans="6:9" ht="22.5">
      <c r="F175" s="39" t="s">
        <v>86</v>
      </c>
      <c r="G175" s="39" t="s">
        <v>55</v>
      </c>
      <c r="H175" s="4" t="s">
        <v>153</v>
      </c>
      <c r="I175" s="39">
        <v>2135</v>
      </c>
    </row>
    <row r="176" spans="6:9" ht="12.75">
      <c r="F176" s="39" t="s">
        <v>109</v>
      </c>
      <c r="G176" s="39" t="s">
        <v>156</v>
      </c>
      <c r="H176" s="4" t="s">
        <v>153</v>
      </c>
      <c r="I176" s="39">
        <v>600</v>
      </c>
    </row>
    <row r="177" spans="6:9" ht="22.5">
      <c r="F177" s="34" t="s">
        <v>112</v>
      </c>
      <c r="G177" s="34" t="s">
        <v>55</v>
      </c>
      <c r="H177" s="4" t="s">
        <v>153</v>
      </c>
      <c r="I177" s="34">
        <v>5400</v>
      </c>
    </row>
    <row r="178" spans="6:9" ht="12.75">
      <c r="F178" s="48" t="s">
        <v>54</v>
      </c>
      <c r="G178" s="48"/>
      <c r="H178" s="48"/>
      <c r="I178" s="31">
        <f>SUM(I179:I186)</f>
        <v>162950</v>
      </c>
    </row>
    <row r="179" spans="6:9" ht="25.5">
      <c r="F179" s="34" t="s">
        <v>98</v>
      </c>
      <c r="G179" s="33" t="s">
        <v>55</v>
      </c>
      <c r="H179" s="34" t="s">
        <v>143</v>
      </c>
      <c r="I179" s="37">
        <v>25650</v>
      </c>
    </row>
    <row r="180" spans="6:9" ht="25.5">
      <c r="F180" s="34" t="s">
        <v>116</v>
      </c>
      <c r="G180" s="33" t="s">
        <v>55</v>
      </c>
      <c r="H180" s="34" t="s">
        <v>144</v>
      </c>
      <c r="I180" s="37">
        <v>61500</v>
      </c>
    </row>
    <row r="181" spans="6:9" ht="25.5">
      <c r="F181" s="34" t="s">
        <v>133</v>
      </c>
      <c r="G181" s="33" t="s">
        <v>55</v>
      </c>
      <c r="H181" s="34" t="s">
        <v>145</v>
      </c>
      <c r="I181" s="37">
        <v>16000</v>
      </c>
    </row>
    <row r="182" spans="6:9" ht="25.5">
      <c r="F182" s="34" t="s">
        <v>87</v>
      </c>
      <c r="G182" s="33" t="s">
        <v>55</v>
      </c>
      <c r="H182" s="34" t="s">
        <v>146</v>
      </c>
      <c r="I182" s="37">
        <v>20000</v>
      </c>
    </row>
    <row r="183" spans="6:11" ht="25.5">
      <c r="F183" s="34" t="s">
        <v>130</v>
      </c>
      <c r="G183" s="33" t="s">
        <v>55</v>
      </c>
      <c r="H183" s="34" t="s">
        <v>135</v>
      </c>
      <c r="I183" s="37">
        <v>5000</v>
      </c>
      <c r="K183" s="4"/>
    </row>
    <row r="184" spans="6:11" ht="25.5">
      <c r="F184" s="34" t="s">
        <v>92</v>
      </c>
      <c r="G184" s="33" t="s">
        <v>55</v>
      </c>
      <c r="H184" s="34" t="s">
        <v>147</v>
      </c>
      <c r="I184" s="37">
        <v>8800</v>
      </c>
      <c r="K184" s="4"/>
    </row>
    <row r="185" spans="6:11" ht="25.5">
      <c r="F185" s="34" t="s">
        <v>129</v>
      </c>
      <c r="G185" s="33" t="s">
        <v>55</v>
      </c>
      <c r="H185" s="34" t="s">
        <v>148</v>
      </c>
      <c r="I185" s="37">
        <v>8000</v>
      </c>
      <c r="K185" s="4"/>
    </row>
    <row r="186" spans="6:11" ht="25.5">
      <c r="F186" s="34" t="s">
        <v>149</v>
      </c>
      <c r="G186" s="33" t="s">
        <v>55</v>
      </c>
      <c r="H186" s="34" t="s">
        <v>150</v>
      </c>
      <c r="I186" s="37">
        <v>18000</v>
      </c>
      <c r="K186" s="4"/>
    </row>
    <row r="187" spans="6:11" ht="12.75">
      <c r="F187" s="28" t="s">
        <v>56</v>
      </c>
      <c r="G187" s="28"/>
      <c r="H187" s="28"/>
      <c r="I187" s="29">
        <f>SUM(I3,I38)</f>
        <v>9523747.280000001</v>
      </c>
      <c r="K187" s="4"/>
    </row>
  </sheetData>
  <sheetProtection/>
  <mergeCells count="14">
    <mergeCell ref="G40:H40"/>
    <mergeCell ref="F41:H41"/>
    <mergeCell ref="F43:H43"/>
    <mergeCell ref="F45:H45"/>
    <mergeCell ref="F178:H178"/>
    <mergeCell ref="F1:I1"/>
    <mergeCell ref="F3:H3"/>
    <mergeCell ref="F4:H4"/>
    <mergeCell ref="F38:H38"/>
    <mergeCell ref="F33:H33"/>
    <mergeCell ref="F39:H39"/>
    <mergeCell ref="F151:H151"/>
    <mergeCell ref="F47:H47"/>
    <mergeCell ref="F36:H36"/>
  </mergeCells>
  <printOptions/>
  <pageMargins left="0.7" right="0.7" top="0.75" bottom="0.75" header="0.3" footer="0.3"/>
  <pageSetup fitToHeight="4" fitToWidth="0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Тахаева Александра Руслановна</dc:creator>
  <cp:keywords/>
  <dc:description/>
  <cp:lastModifiedBy>Тахаева Александра Руслановна</cp:lastModifiedBy>
  <cp:lastPrinted>2022-09-14T09:47:42Z</cp:lastPrinted>
  <dcterms:created xsi:type="dcterms:W3CDTF">2020-02-03T11:07:59Z</dcterms:created>
  <dcterms:modified xsi:type="dcterms:W3CDTF">2023-02-21T10:41:02Z</dcterms:modified>
  <cp:category/>
  <cp:version/>
  <cp:contentType/>
  <cp:contentStatus/>
  <cp:revision>1</cp:revision>
</cp:coreProperties>
</file>